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25" windowHeight="14235" activeTab="1"/>
  </bookViews>
  <sheets>
    <sheet name="10,11,12" sheetId="2" r:id="rId1"/>
    <sheet name="2009,10,11,12" sheetId="8" r:id="rId2"/>
    <sheet name="List1" sheetId="10" r:id="rId3"/>
    <sheet name="Sestava kompatibility" sheetId="9" r:id="rId4"/>
  </sheets>
  <definedNames>
    <definedName name="_xlnm.Print_Area" localSheetId="1">'2009,10,11,12'!$A$1:$M$100</definedName>
  </definedNames>
  <calcPr calcId="145621"/>
</workbook>
</file>

<file path=xl/calcChain.xml><?xml version="1.0" encoding="utf-8"?>
<calcChain xmlns="http://schemas.openxmlformats.org/spreadsheetml/2006/main">
  <c r="H81" i="8" l="1"/>
  <c r="I81" i="8" l="1"/>
  <c r="I73" i="8" l="1"/>
  <c r="I75" i="8" s="1"/>
  <c r="I70" i="8"/>
  <c r="H70" i="8" s="1"/>
  <c r="I64" i="8"/>
  <c r="I57" i="8"/>
  <c r="H57" i="8" s="1"/>
  <c r="I53" i="8"/>
  <c r="I52" i="8"/>
  <c r="I48" i="8"/>
  <c r="I49" i="8"/>
  <c r="I40" i="8"/>
  <c r="I41" i="8" s="1"/>
  <c r="I36" i="8"/>
  <c r="I37" i="8" s="1"/>
  <c r="H37" i="8" s="1"/>
  <c r="I32" i="8"/>
  <c r="I33" i="8" s="1"/>
  <c r="I25" i="8"/>
  <c r="I24" i="8"/>
  <c r="H75" i="8" l="1"/>
  <c r="I8" i="8"/>
  <c r="I60" i="8" l="1"/>
  <c r="I56" i="8"/>
  <c r="I28" i="8" l="1"/>
  <c r="H85" i="8" l="1"/>
  <c r="G85" i="8"/>
  <c r="G86" i="8" s="1"/>
  <c r="I20" i="8" l="1"/>
  <c r="I19" i="8"/>
  <c r="D22" i="10"/>
  <c r="I9" i="8" l="1"/>
  <c r="I14" i="8" s="1"/>
  <c r="I29" i="8" l="1"/>
  <c r="H29" i="8" l="1"/>
  <c r="I43" i="8"/>
  <c r="H43" i="8" s="1"/>
  <c r="H14" i="8"/>
  <c r="J255" i="2" l="1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92" i="2"/>
  <c r="I109" i="2"/>
  <c r="I188" i="2"/>
  <c r="I250" i="2"/>
  <c r="I271" i="2"/>
  <c r="I83" i="2" l="1"/>
  <c r="H81" i="2"/>
  <c r="H83" i="2" s="1"/>
  <c r="G261" i="2"/>
  <c r="G88" i="8"/>
  <c r="G81" i="2"/>
  <c r="G83" i="2" s="1"/>
  <c r="H261" i="2"/>
  <c r="I261" i="2"/>
  <c r="I265" i="2" s="1"/>
  <c r="J81" i="2"/>
  <c r="J83" i="2" s="1"/>
  <c r="J261" i="2"/>
  <c r="J265" i="2" s="1"/>
  <c r="H49" i="8"/>
  <c r="H86" i="8"/>
  <c r="G89" i="8" s="1"/>
  <c r="G91" i="8" l="1"/>
  <c r="I86" i="8"/>
</calcChain>
</file>

<file path=xl/sharedStrings.xml><?xml version="1.0" encoding="utf-8"?>
<sst xmlns="http://schemas.openxmlformats.org/spreadsheetml/2006/main" count="251" uniqueCount="186">
  <si>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</si>
  <si>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</si>
  <si>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</si>
  <si>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</si>
  <si>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</si>
  <si>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</si>
  <si>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</si>
  <si>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</si>
  <si>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</si>
  <si>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</si>
  <si>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</si>
  <si>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</si>
  <si>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</si>
  <si>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</si>
  <si>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</si>
  <si>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</si>
  <si>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</si>
  <si>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</si>
  <si>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</si>
  <si>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</si>
  <si>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</si>
  <si>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</si>
  <si>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</si>
  <si>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</si>
  <si>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</si>
  <si>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</si>
  <si>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</si>
  <si>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</si>
  <si>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</si>
  <si>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</si>
  <si>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</si>
  <si>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</si>
  <si>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</si>
  <si>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</si>
  <si>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</si>
  <si>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</si>
  <si>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</si>
  <si>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</si>
  <si>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</si>
  <si>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</si>
  <si>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</si>
  <si>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</si>
  <si>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</si>
  <si>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</si>
  <si>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</si>
  <si>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</si>
  <si>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</si>
  <si>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</si>
  <si>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</si>
  <si>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</si>
  <si>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</si>
  <si>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</si>
  <si>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</si>
  <si>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</si>
  <si>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</si>
  <si>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</si>
  <si>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</si>
  <si>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</si>
  <si>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</si>
  <si>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</si>
  <si>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</si>
  <si>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</si>
  <si>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</si>
  <si>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</si>
  <si>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</si>
  <si>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</si>
  <si>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</si>
  <si>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</si>
  <si>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</si>
  <si>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</si>
  <si>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</si>
  <si>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</si>
  <si>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</si>
  <si>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</si>
  <si>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</si>
  <si>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</si>
  <si>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</si>
  <si>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</si>
  <si>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</si>
  <si>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</si>
  <si>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</si>
  <si>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</si>
  <si>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</si>
  <si>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</si>
  <si>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</si>
  <si>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</si>
  <si>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</si>
  <si>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</si>
  <si>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</si>
  <si>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</si>
  <si>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</si>
  <si>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</si>
  <si>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</si>
  <si>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</si>
  <si>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</si>
  <si>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</si>
  <si>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</si>
  <si>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</si>
  <si>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</si>
  <si>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</si>
  <si>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</si>
  <si>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</si>
  <si>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</si>
  <si>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</si>
  <si>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</si>
  <si>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</si>
  <si>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</si>
  <si>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</si>
  <si>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</si>
  <si>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</si>
  <si>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</si>
  <si>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</si>
  <si>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</si>
  <si>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</si>
  <si>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</si>
  <si>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</si>
  <si>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</si>
  <si>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</si>
  <si>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</si>
  <si>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</si>
  <si>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</si>
  <si>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</si>
  <si>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</si>
  <si>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</si>
  <si>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</si>
  <si>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</si>
  <si>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</si>
  <si>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</si>
  <si>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</si>
  <si>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</si>
  <si>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</si>
  <si>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</si>
  <si>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</si>
  <si>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</si>
  <si>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</si>
  <si>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</si>
  <si>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</si>
  <si>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</si>
  <si>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</si>
  <si>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</si>
  <si>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</si>
  <si>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</si>
  <si>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</si>
  <si>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</si>
  <si>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</si>
  <si>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</si>
  <si>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</si>
  <si>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</si>
  <si>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</si>
  <si>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</si>
  <si>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</si>
  <si>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</si>
  <si>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</si>
  <si>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</si>
  <si>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</si>
  <si>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</si>
  <si>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</si>
  <si>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</si>
  <si>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</si>
  <si>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</si>
  <si>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</si>
  <si>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</si>
  <si>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>Nedaňové příjmy</t>
  </si>
  <si>
    <t xml:space="preserve">          Rozdíl</t>
  </si>
  <si>
    <t>El. energie</t>
  </si>
  <si>
    <t>Příjmy z poskyt.služeb a výrobků</t>
  </si>
  <si>
    <t>Ostatní sportovní činnosti</t>
  </si>
  <si>
    <t>DHDM</t>
  </si>
  <si>
    <t>schv. rozp. vč. RO č. 3/2019</t>
  </si>
  <si>
    <t xml:space="preserve">         RO č. 4/2019</t>
  </si>
  <si>
    <t>Rozpočtové opatření č. 4/2019</t>
  </si>
  <si>
    <t>Poplatek za komunální odpad</t>
  </si>
  <si>
    <t>NI př. transf. od krajů</t>
  </si>
  <si>
    <t>Příjmy a výdaje z úvěr. fin. operací</t>
  </si>
  <si>
    <t>Převody z rozpočtových účtů</t>
  </si>
  <si>
    <t>Ostatní příjmy z fin.vypoř.</t>
  </si>
  <si>
    <t>Převody vlastním fondům</t>
  </si>
  <si>
    <t>Požární ochrana - dobr. část</t>
  </si>
  <si>
    <t>Pohonné hmoty a maziva</t>
  </si>
  <si>
    <t>Volby do Evropského parlamentu</t>
  </si>
  <si>
    <t>Služby elektronických komunikací</t>
  </si>
  <si>
    <t>Převody vlastním rozpočtovým účtům</t>
  </si>
  <si>
    <t>Ve Hvozdnici 21. 07. 2019</t>
  </si>
  <si>
    <t>Vyvěšeno: 12.8.2019</t>
  </si>
  <si>
    <t>JUDr. Helena Kučerová, Ph.D., v.r. - starostka</t>
  </si>
  <si>
    <t>Razítko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</si>
</sst>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_K_č"/>
    <numFmt numFmtId="166" formatCode="#,##0.00\ &quot;Kč&quot;"/>
  </numFmts>
  <fonts count="2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b/>
      <u/>
      <sz val="10"/>
      <color rgb="FF0070C0"/>
      <name val="Arial CE"/>
      <charset val="238"/>
    </font>
    <font>
      <sz val="12"/>
      <name val="Arial CE"/>
      <family val="2"/>
      <charset val="238"/>
    </font>
    <font>
      <b/>
      <u/>
      <sz val="12"/>
      <name val="Arial CE"/>
      <family val="2"/>
      <charset val="238"/>
    </font>
    <font>
      <sz val="12"/>
      <color rgb="FF00B050"/>
      <name val="Arial CE"/>
      <family val="2"/>
      <charset val="238"/>
    </font>
    <font>
      <b/>
      <sz val="12"/>
      <color rgb="FF00B050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2"/>
      <color rgb="FF0070C0"/>
      <name val="Arial CE"/>
      <family val="2"/>
      <charset val="238"/>
    </font>
    <font>
      <sz val="12"/>
      <color rgb="FF00B0F0"/>
      <name val="Arial CE"/>
      <family val="2"/>
      <charset val="238"/>
    </font>
    <font>
      <b/>
      <sz val="12"/>
      <color rgb="FF0070C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164" fontId="0" fillId="0" borderId="0" xfId="0" applyNumberFormat="1"/>
    <xf numFmtId="4" fontId="14" fillId="0" borderId="0" xfId="0" applyNumberFormat="1" applyFont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4" fontId="15" fillId="0" borderId="0" xfId="0" applyNumberFormat="1" applyFont="1"/>
    <xf numFmtId="164" fontId="5" fillId="0" borderId="0" xfId="0" applyNumberFormat="1" applyFont="1"/>
    <xf numFmtId="0" fontId="2" fillId="0" borderId="0" xfId="0" applyFont="1" applyBorder="1"/>
    <xf numFmtId="0" fontId="2" fillId="0" borderId="6" xfId="0" applyFont="1" applyBorder="1"/>
    <xf numFmtId="0" fontId="2" fillId="0" borderId="16" xfId="0" applyFont="1" applyBorder="1"/>
    <xf numFmtId="0" fontId="16" fillId="0" borderId="0" xfId="0" applyFont="1"/>
    <xf numFmtId="164" fontId="16" fillId="0" borderId="0" xfId="0" applyNumberFormat="1" applyFont="1"/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right" vertical="center" indent="2" shrinkToFit="1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 shrinkToFit="1"/>
    </xf>
    <xf numFmtId="165" fontId="16" fillId="0" borderId="0" xfId="0" applyNumberFormat="1" applyFont="1"/>
    <xf numFmtId="4" fontId="16" fillId="0" borderId="0" xfId="0" applyNumberFormat="1" applyFont="1"/>
    <xf numFmtId="166" fontId="2" fillId="0" borderId="0" xfId="0" applyNumberFormat="1" applyFont="1" applyAlignment="1">
      <alignment horizontal="right" vertical="center" indent="1" shrinkToFit="1"/>
    </xf>
    <xf numFmtId="4" fontId="19" fillId="0" borderId="0" xfId="0" applyNumberFormat="1" applyFont="1" applyAlignment="1">
      <alignment horizontal="center" shrinkToFit="1"/>
    </xf>
    <xf numFmtId="166" fontId="16" fillId="0" borderId="0" xfId="0" applyNumberFormat="1" applyFont="1" applyAlignment="1">
      <alignment horizontal="right" vertical="center" indent="1" shrinkToFit="1"/>
    </xf>
    <xf numFmtId="4" fontId="19" fillId="0" borderId="0" xfId="0" applyNumberFormat="1" applyFont="1" applyAlignment="1">
      <alignment horizontal="right" indent="1" shrinkToFit="1"/>
    </xf>
    <xf numFmtId="164" fontId="16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Continuous"/>
    </xf>
    <xf numFmtId="4" fontId="16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Border="1"/>
    <xf numFmtId="165" fontId="16" fillId="0" borderId="0" xfId="0" applyNumberFormat="1" applyFont="1" applyAlignment="1">
      <alignment horizontal="centerContinuous"/>
    </xf>
    <xf numFmtId="165" fontId="2" fillId="0" borderId="8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Continuous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Continuous"/>
    </xf>
    <xf numFmtId="165" fontId="20" fillId="0" borderId="0" xfId="0" applyNumberFormat="1" applyFont="1"/>
    <xf numFmtId="165" fontId="2" fillId="0" borderId="0" xfId="0" applyNumberFormat="1" applyFont="1"/>
    <xf numFmtId="165" fontId="21" fillId="0" borderId="0" xfId="0" applyNumberFormat="1" applyFont="1"/>
    <xf numFmtId="0" fontId="16" fillId="0" borderId="2" xfId="0" applyFont="1" applyBorder="1"/>
    <xf numFmtId="0" fontId="16" fillId="0" borderId="16" xfId="0" applyFont="1" applyBorder="1"/>
    <xf numFmtId="0" fontId="16" fillId="0" borderId="17" xfId="0" applyFont="1" applyBorder="1"/>
    <xf numFmtId="165" fontId="2" fillId="0" borderId="15" xfId="0" applyNumberFormat="1" applyFont="1" applyBorder="1"/>
    <xf numFmtId="165" fontId="2" fillId="0" borderId="2" xfId="0" applyNumberFormat="1" applyFont="1" applyBorder="1"/>
    <xf numFmtId="165" fontId="21" fillId="0" borderId="2" xfId="0" applyNumberFormat="1" applyFont="1" applyBorder="1"/>
    <xf numFmtId="165" fontId="16" fillId="0" borderId="0" xfId="0" applyNumberFormat="1" applyFont="1" applyFill="1"/>
    <xf numFmtId="165" fontId="2" fillId="0" borderId="0" xfId="0" applyNumberFormat="1" applyFont="1" applyFill="1"/>
    <xf numFmtId="0" fontId="16" fillId="0" borderId="8" xfId="0" applyFont="1" applyBorder="1"/>
    <xf numFmtId="165" fontId="21" fillId="0" borderId="2" xfId="0" applyNumberFormat="1" applyFont="1" applyFill="1" applyBorder="1"/>
    <xf numFmtId="0" fontId="2" fillId="0" borderId="3" xfId="0" applyFont="1" applyBorder="1"/>
    <xf numFmtId="0" fontId="16" fillId="0" borderId="4" xfId="0" applyFont="1" applyBorder="1"/>
    <xf numFmtId="165" fontId="16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2" fillId="0" borderId="5" xfId="0" applyFont="1" applyBorder="1"/>
    <xf numFmtId="165" fontId="2" fillId="0" borderId="11" xfId="0" applyNumberFormat="1" applyFont="1" applyBorder="1"/>
    <xf numFmtId="165" fontId="16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4" fontId="16" fillId="0" borderId="0" xfId="0" applyNumberFormat="1" applyFont="1" applyBorder="1"/>
    <xf numFmtId="165" fontId="16" fillId="0" borderId="10" xfId="0" applyNumberFormat="1" applyFont="1" applyBorder="1"/>
    <xf numFmtId="0" fontId="2" fillId="0" borderId="7" xfId="0" applyFont="1" applyBorder="1"/>
    <xf numFmtId="165" fontId="19" fillId="0" borderId="11" xfId="0" applyNumberFormat="1" applyFont="1" applyFill="1" applyBorder="1"/>
    <xf numFmtId="165" fontId="23" fillId="0" borderId="0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165" fontId="23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view="pageBreakPreview" zoomScale="140" zoomScaleNormal="100" zoomScaleSheetLayoutView="140" workbookViewId="0">
      <pane ySplit="4" topLeftCell="A75" activePane="bottomLeft" state="frozen"/>
      <selection pane="bottomLeft" activeCell="H91" sqref="H91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6" width="7" customWidth="1"/>
    <col min="7" max="7" width="26" style="84" customWidth="1"/>
    <col min="8" max="8" width="20.140625" customWidth="1"/>
    <col min="9" max="9" width="18.42578125" customWidth="1"/>
    <col min="10" max="10" width="14.5703125" hidden="1" customWidth="1"/>
    <col min="11" max="11" width="0.140625" customWidth="1"/>
    <col min="12" max="12" width="3.140625" customWidth="1"/>
    <col min="13" max="13" width="2.7109375" style="80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4"/>
      <c r="C1" s="93"/>
      <c r="D1" s="93"/>
      <c r="E1" s="93"/>
      <c r="F1" s="93"/>
      <c r="G1" s="94"/>
      <c r="H1" s="93"/>
      <c r="I1" s="93"/>
      <c r="J1" s="93"/>
      <c r="K1" s="93"/>
    </row>
    <row r="2" spans="1:17" ht="15" x14ac:dyDescent="0.2">
      <c r="A2" s="93"/>
      <c r="B2" s="93"/>
      <c r="C2" s="93"/>
      <c r="D2" s="93"/>
      <c r="E2" s="93"/>
      <c r="F2" s="93"/>
      <c r="G2" s="94" t="s">
        <v>168</v>
      </c>
      <c r="H2" s="93" t="s">
        <v>169</v>
      </c>
      <c r="I2" s="93" t="s">
        <v>163</v>
      </c>
      <c r="J2" s="93"/>
      <c r="K2" s="93"/>
    </row>
    <row r="3" spans="1:17" ht="15" x14ac:dyDescent="0.2">
      <c r="A3" s="93"/>
      <c r="B3" s="93"/>
      <c r="C3" s="93"/>
      <c r="D3" s="93"/>
      <c r="E3" s="93"/>
      <c r="F3" s="93"/>
      <c r="G3" s="95"/>
      <c r="H3" s="96"/>
      <c r="I3" s="96"/>
      <c r="J3" s="96"/>
      <c r="K3" s="96"/>
      <c r="L3" s="10"/>
      <c r="M3" s="81"/>
      <c r="N3" s="10"/>
      <c r="O3" s="10"/>
      <c r="P3" s="10"/>
      <c r="Q3" s="10"/>
    </row>
    <row r="4" spans="1:17" s="38" customFormat="1" ht="15.75" x14ac:dyDescent="0.25">
      <c r="A4" s="97"/>
      <c r="B4" s="4" t="s">
        <v>170</v>
      </c>
      <c r="C4" s="4"/>
      <c r="D4" s="4"/>
      <c r="E4" s="4"/>
      <c r="F4" s="4"/>
      <c r="G4" s="98"/>
      <c r="H4" s="99"/>
      <c r="I4" s="99"/>
      <c r="J4" s="99"/>
      <c r="K4" s="99"/>
      <c r="L4" s="53"/>
      <c r="M4" s="82"/>
      <c r="N4" s="53"/>
      <c r="O4" s="53"/>
      <c r="P4" s="53"/>
      <c r="Q4" s="53"/>
    </row>
    <row r="5" spans="1:17" ht="15" x14ac:dyDescent="0.2">
      <c r="A5" s="93"/>
      <c r="B5" s="93"/>
      <c r="C5" s="93"/>
      <c r="D5" s="93"/>
      <c r="E5" s="93"/>
      <c r="F5" s="93"/>
      <c r="G5" s="94"/>
      <c r="H5" s="100"/>
      <c r="I5" s="93"/>
      <c r="J5" s="93"/>
      <c r="K5" s="93"/>
    </row>
    <row r="6" spans="1:17" ht="15.75" x14ac:dyDescent="0.25">
      <c r="A6" s="4" t="s">
        <v>0</v>
      </c>
      <c r="B6" s="93"/>
      <c r="C6" s="93"/>
      <c r="D6" s="93"/>
      <c r="E6" s="93"/>
      <c r="F6" s="93"/>
      <c r="G6" s="94"/>
      <c r="H6" s="100"/>
      <c r="I6" s="93"/>
      <c r="J6" s="93"/>
      <c r="K6" s="93"/>
    </row>
    <row r="7" spans="1:17" ht="15.75" x14ac:dyDescent="0.25">
      <c r="A7" s="4" t="s">
        <v>1</v>
      </c>
      <c r="B7" s="93"/>
      <c r="C7" s="93"/>
      <c r="D7" s="93"/>
      <c r="E7" s="93"/>
      <c r="F7" s="93"/>
      <c r="G7" s="94"/>
      <c r="H7" s="100"/>
      <c r="I7" s="93"/>
      <c r="J7" s="93"/>
      <c r="K7" s="93"/>
    </row>
    <row r="8" spans="1:17" ht="15.75" x14ac:dyDescent="0.25">
      <c r="A8" s="4"/>
      <c r="B8" s="4">
        <v>1337</v>
      </c>
      <c r="C8" s="93" t="s">
        <v>171</v>
      </c>
      <c r="D8" s="93"/>
      <c r="E8" s="93"/>
      <c r="F8" s="93"/>
      <c r="G8" s="101">
        <v>395000</v>
      </c>
      <c r="H8" s="101">
        <v>407700</v>
      </c>
      <c r="I8" s="102">
        <f>SUM(H8-G8)</f>
        <v>12700</v>
      </c>
      <c r="J8" s="93"/>
      <c r="K8" s="93"/>
    </row>
    <row r="9" spans="1:17" ht="15.75" x14ac:dyDescent="0.25">
      <c r="A9" s="4"/>
      <c r="B9" s="4">
        <v>1341</v>
      </c>
      <c r="C9" s="93" t="s">
        <v>9</v>
      </c>
      <c r="D9" s="93"/>
      <c r="E9" s="93"/>
      <c r="F9" s="93"/>
      <c r="G9" s="101">
        <v>13100</v>
      </c>
      <c r="H9" s="101">
        <v>14000</v>
      </c>
      <c r="I9" s="103">
        <f t="shared" ref="I9" si="0">SUM(H9-G9)</f>
        <v>900</v>
      </c>
      <c r="J9" s="93"/>
      <c r="K9" s="93"/>
    </row>
    <row r="10" spans="1:17" ht="15.75" x14ac:dyDescent="0.25">
      <c r="A10" s="4"/>
      <c r="B10" s="4">
        <v>1361</v>
      </c>
      <c r="C10" s="93" t="s">
        <v>11</v>
      </c>
      <c r="D10" s="93"/>
      <c r="E10" s="93"/>
      <c r="F10" s="93"/>
      <c r="G10" s="101">
        <v>4000</v>
      </c>
      <c r="H10" s="101">
        <v>4500</v>
      </c>
      <c r="I10" s="103">
        <v>500</v>
      </c>
      <c r="J10" s="93"/>
      <c r="K10" s="93"/>
    </row>
    <row r="11" spans="1:17" ht="15.75" x14ac:dyDescent="0.25">
      <c r="A11" s="4"/>
      <c r="B11" s="4">
        <v>4111</v>
      </c>
      <c r="C11" s="93"/>
      <c r="D11" s="93"/>
      <c r="E11" s="93"/>
      <c r="F11" s="93"/>
      <c r="G11" s="101">
        <v>25000</v>
      </c>
      <c r="H11" s="101">
        <v>29000</v>
      </c>
      <c r="I11" s="103">
        <v>4000</v>
      </c>
      <c r="J11" s="93"/>
      <c r="K11" s="93"/>
    </row>
    <row r="12" spans="1:17" ht="15.75" x14ac:dyDescent="0.25">
      <c r="A12" s="4"/>
      <c r="B12" s="4">
        <v>4122</v>
      </c>
      <c r="C12" s="93" t="s">
        <v>172</v>
      </c>
      <c r="D12" s="93"/>
      <c r="E12" s="93"/>
      <c r="F12" s="93"/>
      <c r="G12" s="104">
        <v>0</v>
      </c>
      <c r="H12" s="104">
        <v>76000</v>
      </c>
      <c r="I12" s="103">
        <v>76000</v>
      </c>
      <c r="J12" s="93"/>
      <c r="K12" s="93"/>
    </row>
    <row r="13" spans="1:17" ht="15.75" x14ac:dyDescent="0.25">
      <c r="A13" s="4"/>
      <c r="B13" s="4"/>
      <c r="C13" s="93"/>
      <c r="D13" s="93"/>
      <c r="E13" s="93"/>
      <c r="F13" s="93"/>
      <c r="G13" s="101"/>
      <c r="H13" s="101"/>
      <c r="I13" s="103"/>
      <c r="J13" s="104"/>
      <c r="K13" s="105"/>
      <c r="L13" s="39"/>
      <c r="M13" s="83"/>
      <c r="N13" s="39"/>
      <c r="O13" s="39"/>
      <c r="P13" s="39"/>
      <c r="Q13" s="39"/>
    </row>
    <row r="14" spans="1:17" ht="15.75" x14ac:dyDescent="0.25">
      <c r="A14" s="4" t="s">
        <v>14</v>
      </c>
      <c r="B14" s="4"/>
      <c r="C14" s="93"/>
      <c r="D14" s="93"/>
      <c r="E14" s="93"/>
      <c r="F14" s="93"/>
      <c r="G14" s="106">
        <v>6553200</v>
      </c>
      <c r="H14" s="106">
        <f>SUM(G14+I14)</f>
        <v>6647300</v>
      </c>
      <c r="I14" s="107">
        <f>SUM(I8:I12)</f>
        <v>94100</v>
      </c>
      <c r="J14" s="104"/>
      <c r="K14" s="105"/>
      <c r="L14" s="39"/>
      <c r="M14" s="83"/>
      <c r="N14" s="39"/>
      <c r="O14" s="39"/>
      <c r="P14" s="39"/>
      <c r="Q14" s="39"/>
    </row>
    <row r="15" spans="1:17" ht="15.75" x14ac:dyDescent="0.25">
      <c r="A15" s="4"/>
      <c r="B15" s="93"/>
      <c r="C15" s="93"/>
      <c r="D15" s="93"/>
      <c r="E15" s="93"/>
      <c r="F15" s="93"/>
      <c r="G15" s="108"/>
      <c r="H15" s="108"/>
      <c r="I15" s="109"/>
      <c r="J15" s="104"/>
      <c r="K15" s="105"/>
      <c r="L15" s="39"/>
      <c r="M15" s="83"/>
      <c r="N15" s="39"/>
      <c r="O15" s="39"/>
      <c r="P15" s="39"/>
      <c r="Q15" s="39"/>
    </row>
    <row r="16" spans="1:17" ht="15.75" x14ac:dyDescent="0.25">
      <c r="A16" s="4" t="s">
        <v>162</v>
      </c>
      <c r="B16" s="93"/>
      <c r="C16" s="93"/>
      <c r="D16" s="93"/>
      <c r="E16" s="93"/>
      <c r="F16" s="93"/>
      <c r="G16" s="108"/>
      <c r="H16" s="108"/>
      <c r="I16" s="109"/>
      <c r="J16" s="104"/>
      <c r="K16" s="105"/>
      <c r="L16" s="39"/>
      <c r="M16" s="83"/>
      <c r="N16" s="39"/>
      <c r="O16" s="39"/>
      <c r="P16" s="39"/>
      <c r="Q16" s="39"/>
    </row>
    <row r="17" spans="1:17" ht="15.75" x14ac:dyDescent="0.25">
      <c r="A17" s="4"/>
      <c r="B17" s="93"/>
      <c r="C17" s="93"/>
      <c r="D17" s="93"/>
      <c r="E17" s="93"/>
      <c r="F17" s="93"/>
      <c r="G17" s="110"/>
      <c r="H17" s="100"/>
      <c r="I17" s="111"/>
      <c r="J17" s="104"/>
      <c r="K17" s="105"/>
      <c r="L17" s="39"/>
      <c r="M17" s="83"/>
      <c r="N17" s="39"/>
      <c r="O17" s="39"/>
      <c r="P17" s="39"/>
      <c r="Q17" s="39"/>
    </row>
    <row r="18" spans="1:17" ht="15.75" x14ac:dyDescent="0.25">
      <c r="A18" s="4">
        <v>2310</v>
      </c>
      <c r="B18" s="4"/>
      <c r="C18" s="4" t="s">
        <v>15</v>
      </c>
      <c r="D18" s="93"/>
      <c r="E18" s="93"/>
      <c r="F18" s="93"/>
      <c r="G18" s="112"/>
      <c r="H18" s="112"/>
      <c r="I18" s="113"/>
      <c r="J18" s="104"/>
      <c r="K18" s="105"/>
      <c r="L18" s="39"/>
      <c r="M18" s="83"/>
      <c r="N18" s="39"/>
      <c r="O18" s="39"/>
      <c r="P18" s="39"/>
      <c r="Q18" s="39"/>
    </row>
    <row r="19" spans="1:17" ht="15.75" x14ac:dyDescent="0.25">
      <c r="A19" s="4"/>
      <c r="B19" s="93">
        <v>2111</v>
      </c>
      <c r="C19" s="93" t="s">
        <v>165</v>
      </c>
      <c r="D19" s="93"/>
      <c r="E19" s="93"/>
      <c r="F19" s="93"/>
      <c r="G19" s="114">
        <v>7600</v>
      </c>
      <c r="H19" s="112">
        <v>12600</v>
      </c>
      <c r="I19" s="115">
        <f>SUM(H19-G19)</f>
        <v>5000</v>
      </c>
      <c r="J19" s="104"/>
      <c r="K19" s="105"/>
      <c r="L19" s="39"/>
      <c r="M19" s="83"/>
      <c r="N19" s="39"/>
      <c r="O19" s="39"/>
      <c r="P19" s="39"/>
      <c r="Q19" s="39"/>
    </row>
    <row r="20" spans="1:17" ht="15.75" x14ac:dyDescent="0.25">
      <c r="A20" s="4">
        <v>2310</v>
      </c>
      <c r="B20" s="4"/>
      <c r="C20" s="93"/>
      <c r="D20" s="93"/>
      <c r="E20" s="93"/>
      <c r="F20" s="93"/>
      <c r="G20" s="116">
        <v>124600</v>
      </c>
      <c r="H20" s="117">
        <v>129600</v>
      </c>
      <c r="I20" s="113">
        <f>SUM(H20-G20)</f>
        <v>5000</v>
      </c>
      <c r="J20" s="104"/>
      <c r="K20" s="105"/>
      <c r="L20" s="39"/>
      <c r="M20" s="83"/>
      <c r="N20" s="39"/>
      <c r="O20" s="39"/>
      <c r="P20" s="39"/>
      <c r="Q20" s="39"/>
    </row>
    <row r="21" spans="1:17" ht="15.75" x14ac:dyDescent="0.25">
      <c r="A21" s="4"/>
      <c r="B21" s="93"/>
      <c r="C21" s="93"/>
      <c r="D21" s="93"/>
      <c r="E21" s="93"/>
      <c r="F21" s="93"/>
      <c r="G21" s="114"/>
      <c r="H21" s="112"/>
      <c r="I21" s="115"/>
      <c r="J21" s="93"/>
      <c r="K21" s="93"/>
    </row>
    <row r="22" spans="1:17" ht="15.75" x14ac:dyDescent="0.25">
      <c r="A22" s="4"/>
      <c r="B22" s="93"/>
      <c r="C22" s="93"/>
      <c r="D22" s="93"/>
      <c r="E22" s="93"/>
      <c r="F22" s="93"/>
      <c r="G22" s="110"/>
      <c r="H22" s="100"/>
      <c r="I22" s="111"/>
      <c r="J22" s="93"/>
      <c r="K22" s="93"/>
    </row>
    <row r="23" spans="1:17" ht="15.75" x14ac:dyDescent="0.25">
      <c r="A23" s="4">
        <v>3632</v>
      </c>
      <c r="B23" s="4"/>
      <c r="C23" s="4" t="s">
        <v>16</v>
      </c>
      <c r="D23" s="93"/>
      <c r="E23" s="93"/>
      <c r="F23" s="93"/>
      <c r="G23" s="112"/>
      <c r="H23" s="112"/>
      <c r="I23" s="113"/>
      <c r="J23" s="93"/>
      <c r="K23" s="93"/>
    </row>
    <row r="24" spans="1:17" ht="15.75" x14ac:dyDescent="0.25">
      <c r="A24" s="4"/>
      <c r="B24" s="93">
        <v>2111</v>
      </c>
      <c r="C24" s="93" t="s">
        <v>165</v>
      </c>
      <c r="D24" s="93"/>
      <c r="E24" s="93"/>
      <c r="F24" s="93"/>
      <c r="G24" s="114">
        <v>15000</v>
      </c>
      <c r="H24" s="112">
        <v>20700</v>
      </c>
      <c r="I24" s="115">
        <f>SUM(H24-G24)</f>
        <v>5700</v>
      </c>
      <c r="J24" s="93"/>
      <c r="K24" s="93"/>
    </row>
    <row r="25" spans="1:17" ht="15.75" x14ac:dyDescent="0.25">
      <c r="A25" s="4">
        <v>3632</v>
      </c>
      <c r="B25" s="4"/>
      <c r="C25" s="93"/>
      <c r="D25" s="93"/>
      <c r="E25" s="93"/>
      <c r="F25" s="93"/>
      <c r="G25" s="116">
        <v>15000</v>
      </c>
      <c r="H25" s="117">
        <v>20700</v>
      </c>
      <c r="I25" s="113">
        <f>SUM(H25-G25)</f>
        <v>5700</v>
      </c>
      <c r="J25" s="93"/>
      <c r="K25" s="93"/>
    </row>
    <row r="26" spans="1:17" ht="15.75" x14ac:dyDescent="0.25">
      <c r="A26" s="4"/>
      <c r="B26" s="93"/>
      <c r="C26" s="93"/>
      <c r="D26" s="93"/>
      <c r="E26" s="93"/>
      <c r="F26" s="93"/>
      <c r="G26" s="116"/>
      <c r="H26" s="117"/>
      <c r="I26" s="113"/>
      <c r="J26" s="93"/>
      <c r="K26" s="93"/>
    </row>
    <row r="27" spans="1:17" ht="15.75" x14ac:dyDescent="0.25">
      <c r="A27" s="4">
        <v>6171</v>
      </c>
      <c r="B27" s="4"/>
      <c r="C27" s="4" t="s">
        <v>25</v>
      </c>
      <c r="D27" s="93"/>
      <c r="E27" s="93"/>
      <c r="F27" s="93"/>
      <c r="G27" s="118"/>
      <c r="H27" s="117"/>
      <c r="I27" s="113"/>
      <c r="J27" s="93"/>
      <c r="K27" s="93"/>
    </row>
    <row r="28" spans="1:17" ht="15.75" x14ac:dyDescent="0.25">
      <c r="A28" s="4"/>
      <c r="B28" s="93">
        <v>2111</v>
      </c>
      <c r="C28" s="93" t="s">
        <v>165</v>
      </c>
      <c r="D28" s="93"/>
      <c r="E28" s="93"/>
      <c r="F28" s="4"/>
      <c r="G28" s="119">
        <v>96900</v>
      </c>
      <c r="H28" s="112">
        <v>100900</v>
      </c>
      <c r="I28" s="115">
        <f>SUM(H28-G28)</f>
        <v>4000</v>
      </c>
      <c r="J28" s="93"/>
      <c r="K28" s="93"/>
    </row>
    <row r="29" spans="1:17" ht="15.75" x14ac:dyDescent="0.25">
      <c r="A29" s="4">
        <v>6171</v>
      </c>
      <c r="B29" s="93"/>
      <c r="C29" s="93"/>
      <c r="D29" s="93"/>
      <c r="E29" s="93"/>
      <c r="F29" s="93"/>
      <c r="G29" s="118">
        <v>369900</v>
      </c>
      <c r="H29" s="117">
        <f>SUM(G29+I29)</f>
        <v>373900</v>
      </c>
      <c r="I29" s="113">
        <f>SUM(I28:I28)</f>
        <v>4000</v>
      </c>
      <c r="J29" s="93"/>
      <c r="K29" s="93"/>
    </row>
    <row r="30" spans="1:17" ht="15.75" x14ac:dyDescent="0.25">
      <c r="A30" s="120"/>
      <c r="B30" s="93"/>
      <c r="C30" s="93"/>
      <c r="D30" s="93"/>
      <c r="E30" s="93"/>
      <c r="F30" s="93"/>
      <c r="G30" s="118"/>
      <c r="H30" s="117"/>
      <c r="I30" s="113"/>
      <c r="J30" s="105"/>
      <c r="K30" s="93"/>
    </row>
    <row r="31" spans="1:17" ht="15.75" x14ac:dyDescent="0.25">
      <c r="A31" s="4">
        <v>6310</v>
      </c>
      <c r="B31" s="4"/>
      <c r="C31" s="4" t="s">
        <v>173</v>
      </c>
      <c r="D31" s="93"/>
      <c r="E31" s="93"/>
      <c r="F31" s="93"/>
      <c r="G31" s="118"/>
      <c r="H31" s="117"/>
      <c r="I31" s="113"/>
      <c r="J31" s="105"/>
      <c r="K31" s="93"/>
    </row>
    <row r="32" spans="1:17" ht="15.75" x14ac:dyDescent="0.25">
      <c r="A32" s="4"/>
      <c r="B32" s="93">
        <v>2141</v>
      </c>
      <c r="C32" s="93" t="s">
        <v>19</v>
      </c>
      <c r="D32" s="93"/>
      <c r="E32" s="93"/>
      <c r="F32" s="4"/>
      <c r="G32" s="119">
        <v>1000</v>
      </c>
      <c r="H32" s="112">
        <v>1400</v>
      </c>
      <c r="I32" s="115">
        <f>SUM(H32-G32)</f>
        <v>400</v>
      </c>
      <c r="J32" s="93"/>
      <c r="K32" s="93"/>
    </row>
    <row r="33" spans="1:11" ht="15.75" x14ac:dyDescent="0.25">
      <c r="A33" s="4">
        <v>6310</v>
      </c>
      <c r="B33" s="93"/>
      <c r="C33" s="93"/>
      <c r="D33" s="93"/>
      <c r="E33" s="93"/>
      <c r="F33" s="93"/>
      <c r="G33" s="118">
        <v>1000</v>
      </c>
      <c r="H33" s="117">
        <v>1400</v>
      </c>
      <c r="I33" s="113">
        <f>SUM(I32:I32)</f>
        <v>400</v>
      </c>
      <c r="J33" s="93"/>
      <c r="K33" s="93"/>
    </row>
    <row r="34" spans="1:11" ht="15.75" x14ac:dyDescent="0.25">
      <c r="A34" s="4"/>
      <c r="B34" s="93"/>
      <c r="C34" s="93"/>
      <c r="D34" s="93"/>
      <c r="E34" s="93"/>
      <c r="F34" s="93"/>
      <c r="G34" s="118"/>
      <c r="H34" s="117"/>
      <c r="I34" s="113"/>
      <c r="J34" s="93"/>
      <c r="K34" s="93"/>
    </row>
    <row r="35" spans="1:11" ht="15.75" x14ac:dyDescent="0.25">
      <c r="A35" s="4">
        <v>6330</v>
      </c>
      <c r="B35" s="4"/>
      <c r="C35" s="4" t="s">
        <v>176</v>
      </c>
      <c r="D35" s="93"/>
      <c r="E35" s="93"/>
      <c r="F35" s="93"/>
      <c r="G35" s="118"/>
      <c r="H35" s="117"/>
      <c r="I35" s="113"/>
      <c r="J35" s="93"/>
      <c r="K35" s="93"/>
    </row>
    <row r="36" spans="1:11" ht="15.75" x14ac:dyDescent="0.25">
      <c r="A36" s="4"/>
      <c r="B36" s="93">
        <v>4134</v>
      </c>
      <c r="C36" s="93" t="s">
        <v>174</v>
      </c>
      <c r="D36" s="93"/>
      <c r="E36" s="93"/>
      <c r="F36" s="4"/>
      <c r="G36" s="119">
        <v>0</v>
      </c>
      <c r="H36" s="112">
        <v>3000000</v>
      </c>
      <c r="I36" s="115">
        <f>SUM(H36-G36)</f>
        <v>3000000</v>
      </c>
      <c r="J36" s="93"/>
      <c r="K36" s="93"/>
    </row>
    <row r="37" spans="1:11" ht="15.75" x14ac:dyDescent="0.25">
      <c r="A37" s="4">
        <v>6330</v>
      </c>
      <c r="B37" s="93"/>
      <c r="C37" s="93"/>
      <c r="D37" s="93"/>
      <c r="E37" s="93"/>
      <c r="F37" s="93"/>
      <c r="G37" s="118">
        <v>0</v>
      </c>
      <c r="H37" s="117">
        <f>SUM(G37+I37)</f>
        <v>3000000</v>
      </c>
      <c r="I37" s="113">
        <f>SUM(I36:I36)</f>
        <v>3000000</v>
      </c>
      <c r="J37" s="93"/>
      <c r="K37" s="93"/>
    </row>
    <row r="38" spans="1:11" ht="15.75" x14ac:dyDescent="0.25">
      <c r="A38" s="4"/>
      <c r="B38" s="93"/>
      <c r="C38" s="93"/>
      <c r="D38" s="93"/>
      <c r="E38" s="93"/>
      <c r="F38" s="93"/>
      <c r="G38" s="118"/>
      <c r="H38" s="117"/>
      <c r="I38" s="113"/>
      <c r="J38" s="93"/>
      <c r="K38" s="93"/>
    </row>
    <row r="39" spans="1:11" ht="15.75" x14ac:dyDescent="0.25">
      <c r="A39" s="4">
        <v>6402</v>
      </c>
      <c r="B39" s="4"/>
      <c r="C39" s="4" t="s">
        <v>173</v>
      </c>
      <c r="D39" s="93"/>
      <c r="E39" s="93"/>
      <c r="F39" s="93"/>
      <c r="G39" s="118"/>
      <c r="H39" s="117"/>
      <c r="I39" s="113"/>
      <c r="J39" s="93"/>
      <c r="K39" s="93"/>
    </row>
    <row r="40" spans="1:11" ht="15.75" x14ac:dyDescent="0.25">
      <c r="A40" s="4"/>
      <c r="B40" s="93">
        <v>2222</v>
      </c>
      <c r="C40" s="93" t="s">
        <v>175</v>
      </c>
      <c r="D40" s="93"/>
      <c r="E40" s="93"/>
      <c r="F40" s="4"/>
      <c r="G40" s="119">
        <v>0</v>
      </c>
      <c r="H40" s="112">
        <v>1300</v>
      </c>
      <c r="I40" s="115">
        <f>SUM(H40-G40)</f>
        <v>1300</v>
      </c>
      <c r="J40" s="93"/>
      <c r="K40" s="93"/>
    </row>
    <row r="41" spans="1:11" ht="15.75" x14ac:dyDescent="0.25">
      <c r="A41" s="4">
        <v>6402</v>
      </c>
      <c r="B41" s="93"/>
      <c r="C41" s="93"/>
      <c r="D41" s="93"/>
      <c r="E41" s="93"/>
      <c r="F41" s="93"/>
      <c r="G41" s="118">
        <v>0</v>
      </c>
      <c r="H41" s="117">
        <v>1300</v>
      </c>
      <c r="I41" s="113">
        <f>SUM(I40:I40)</f>
        <v>1300</v>
      </c>
      <c r="J41" s="93"/>
      <c r="K41" s="93"/>
    </row>
    <row r="42" spans="1:11" ht="16.5" thickBot="1" x14ac:dyDescent="0.3">
      <c r="A42" s="91"/>
      <c r="B42" s="93"/>
      <c r="C42" s="93"/>
      <c r="D42" s="93"/>
      <c r="E42" s="93"/>
      <c r="F42" s="93"/>
      <c r="G42" s="104"/>
      <c r="H42" s="112"/>
      <c r="I42" s="121"/>
      <c r="J42" s="93"/>
      <c r="K42" s="93"/>
    </row>
    <row r="43" spans="1:11" ht="16.5" thickBot="1" x14ac:dyDescent="0.3">
      <c r="A43" s="92" t="s">
        <v>20</v>
      </c>
      <c r="B43" s="13"/>
      <c r="C43" s="13"/>
      <c r="D43" s="13"/>
      <c r="E43" s="13"/>
      <c r="F43" s="13"/>
      <c r="G43" s="122">
        <v>7916700</v>
      </c>
      <c r="H43" s="123">
        <f>SUM(G43+I43)</f>
        <v>11027200</v>
      </c>
      <c r="I43" s="124">
        <f>SUM(I41+I37+I33+I29+I25+I20+I14)</f>
        <v>3110500</v>
      </c>
      <c r="J43" s="93"/>
      <c r="K43" s="93"/>
    </row>
    <row r="44" spans="1:11" ht="15.75" x14ac:dyDescent="0.25">
      <c r="A44" s="4"/>
      <c r="B44" s="90"/>
      <c r="C44" s="90"/>
      <c r="D44" s="90"/>
      <c r="E44" s="90"/>
      <c r="F44" s="90"/>
      <c r="G44" s="125"/>
      <c r="H44" s="126"/>
      <c r="I44" s="127"/>
      <c r="J44" s="93"/>
      <c r="K44" s="93"/>
    </row>
    <row r="45" spans="1:11" ht="15.75" x14ac:dyDescent="0.25">
      <c r="A45" s="4" t="s">
        <v>21</v>
      </c>
      <c r="B45" s="4"/>
      <c r="C45" s="4"/>
      <c r="D45" s="4"/>
      <c r="E45" s="4"/>
      <c r="F45" s="4"/>
      <c r="G45" s="104"/>
      <c r="H45" s="104"/>
      <c r="I45" s="104"/>
      <c r="J45" s="93"/>
      <c r="K45" s="93"/>
    </row>
    <row r="46" spans="1:11" ht="15.75" x14ac:dyDescent="0.25">
      <c r="A46" s="4"/>
      <c r="B46" s="93"/>
      <c r="C46" s="93"/>
      <c r="D46" s="93"/>
      <c r="E46" s="93"/>
      <c r="F46" s="93"/>
      <c r="G46" s="104"/>
      <c r="H46" s="104"/>
      <c r="I46" s="104"/>
      <c r="J46" s="93"/>
      <c r="K46" s="93"/>
    </row>
    <row r="47" spans="1:11" ht="15.75" x14ac:dyDescent="0.25">
      <c r="A47" s="4">
        <v>2212</v>
      </c>
      <c r="B47" s="93"/>
      <c r="C47" s="4" t="s">
        <v>22</v>
      </c>
      <c r="D47" s="93"/>
      <c r="E47" s="93"/>
      <c r="F47" s="93"/>
      <c r="G47" s="104"/>
      <c r="H47" s="104"/>
      <c r="I47" s="104"/>
      <c r="J47" s="93"/>
      <c r="K47" s="93"/>
    </row>
    <row r="48" spans="1:11" ht="15.75" x14ac:dyDescent="0.25">
      <c r="A48" s="4"/>
      <c r="B48" s="93">
        <v>5139</v>
      </c>
      <c r="C48" s="93" t="s">
        <v>49</v>
      </c>
      <c r="D48" s="93"/>
      <c r="E48" s="93"/>
      <c r="F48" s="93"/>
      <c r="G48" s="104">
        <v>19900</v>
      </c>
      <c r="H48" s="104">
        <v>31700</v>
      </c>
      <c r="I48" s="128">
        <f>SUM(G48-H48)</f>
        <v>-11800</v>
      </c>
      <c r="J48" s="93"/>
      <c r="K48" s="93"/>
    </row>
    <row r="49" spans="1:11" ht="15.75" x14ac:dyDescent="0.25">
      <c r="A49" s="4">
        <v>2212</v>
      </c>
      <c r="B49" s="93"/>
      <c r="C49" s="93"/>
      <c r="D49" s="93"/>
      <c r="E49" s="93"/>
      <c r="F49" s="93"/>
      <c r="G49" s="129">
        <v>2569900</v>
      </c>
      <c r="H49" s="129">
        <f>SUM(G49-I49)</f>
        <v>2581700</v>
      </c>
      <c r="I49" s="130">
        <f>SUM(G48-H48)</f>
        <v>-11800</v>
      </c>
      <c r="J49" s="93"/>
      <c r="K49" s="93"/>
    </row>
    <row r="50" spans="1:11" ht="15.75" x14ac:dyDescent="0.25">
      <c r="A50" s="4"/>
      <c r="B50" s="93"/>
      <c r="C50" s="93"/>
      <c r="D50" s="93"/>
      <c r="E50" s="93"/>
      <c r="F50" s="93"/>
      <c r="G50" s="129"/>
      <c r="H50" s="129"/>
      <c r="I50" s="130"/>
      <c r="J50" s="93"/>
      <c r="K50" s="93"/>
    </row>
    <row r="51" spans="1:11" ht="15.75" x14ac:dyDescent="0.25">
      <c r="A51" s="4">
        <v>2310</v>
      </c>
      <c r="B51" s="93"/>
      <c r="C51" s="4" t="s">
        <v>15</v>
      </c>
      <c r="D51" s="93"/>
      <c r="E51" s="93"/>
      <c r="F51" s="93"/>
      <c r="G51" s="129"/>
      <c r="H51" s="129"/>
      <c r="I51" s="130"/>
      <c r="J51" s="93"/>
      <c r="K51" s="93"/>
    </row>
    <row r="52" spans="1:11" ht="15.75" x14ac:dyDescent="0.25">
      <c r="A52" s="4"/>
      <c r="B52" s="93">
        <v>5151</v>
      </c>
      <c r="C52" s="93" t="s">
        <v>41</v>
      </c>
      <c r="D52" s="93"/>
      <c r="E52" s="93"/>
      <c r="F52" s="93"/>
      <c r="G52" s="104">
        <v>0</v>
      </c>
      <c r="H52" s="104">
        <v>100</v>
      </c>
      <c r="I52" s="128">
        <f>SUM(G52-H52)</f>
        <v>-100</v>
      </c>
      <c r="J52" s="93"/>
      <c r="K52" s="93"/>
    </row>
    <row r="53" spans="1:11" ht="15.75" x14ac:dyDescent="0.25">
      <c r="A53" s="4">
        <v>2310</v>
      </c>
      <c r="B53" s="93"/>
      <c r="C53" s="93"/>
      <c r="D53" s="93"/>
      <c r="E53" s="93"/>
      <c r="F53" s="93"/>
      <c r="G53" s="129">
        <v>140000</v>
      </c>
      <c r="H53" s="129">
        <v>140100</v>
      </c>
      <c r="I53" s="130">
        <f>SUM(G53-H53)</f>
        <v>-100</v>
      </c>
      <c r="J53" s="93"/>
      <c r="K53" s="93"/>
    </row>
    <row r="54" spans="1:11" ht="15.75" x14ac:dyDescent="0.25">
      <c r="A54" s="4"/>
      <c r="B54" s="93"/>
      <c r="C54" s="93"/>
      <c r="D54" s="93"/>
      <c r="E54" s="93"/>
      <c r="F54" s="93"/>
      <c r="G54" s="129"/>
      <c r="H54" s="129"/>
      <c r="I54" s="130"/>
      <c r="J54" s="93"/>
      <c r="K54" s="93"/>
    </row>
    <row r="55" spans="1:11" ht="15.75" x14ac:dyDescent="0.25">
      <c r="A55" s="4">
        <v>3419</v>
      </c>
      <c r="B55" s="93"/>
      <c r="C55" s="4" t="s">
        <v>166</v>
      </c>
      <c r="D55" s="93"/>
      <c r="E55" s="93"/>
      <c r="F55" s="93"/>
      <c r="G55" s="104"/>
      <c r="H55" s="104"/>
      <c r="I55" s="104"/>
      <c r="J55" s="93"/>
      <c r="K55" s="93"/>
    </row>
    <row r="56" spans="1:11" ht="15.75" x14ac:dyDescent="0.25">
      <c r="A56" s="4"/>
      <c r="B56" s="93">
        <v>5154</v>
      </c>
      <c r="C56" s="93" t="s">
        <v>164</v>
      </c>
      <c r="D56" s="93"/>
      <c r="E56" s="93"/>
      <c r="F56" s="93"/>
      <c r="G56" s="104">
        <v>7900</v>
      </c>
      <c r="H56" s="104">
        <v>9200</v>
      </c>
      <c r="I56" s="128">
        <f>SUM(G56-H56)</f>
        <v>-1300</v>
      </c>
      <c r="J56" s="93"/>
      <c r="K56" s="93"/>
    </row>
    <row r="57" spans="1:11" ht="15.75" x14ac:dyDescent="0.25">
      <c r="A57" s="4">
        <v>3419</v>
      </c>
      <c r="B57" s="93"/>
      <c r="C57" s="93"/>
      <c r="D57" s="93"/>
      <c r="E57" s="93"/>
      <c r="F57" s="93"/>
      <c r="G57" s="129">
        <v>162900</v>
      </c>
      <c r="H57" s="129">
        <f>SUM(G57-I57)</f>
        <v>164200</v>
      </c>
      <c r="I57" s="130">
        <f>SUM(G56-H56)</f>
        <v>-1300</v>
      </c>
      <c r="J57" s="93"/>
      <c r="K57" s="93"/>
    </row>
    <row r="58" spans="1:11" ht="15.75" x14ac:dyDescent="0.25">
      <c r="A58" s="4"/>
      <c r="B58" s="120"/>
      <c r="C58" s="93"/>
      <c r="D58" s="93"/>
      <c r="E58" s="93"/>
      <c r="F58" s="93"/>
      <c r="G58" s="129"/>
      <c r="H58" s="129"/>
      <c r="I58" s="130"/>
      <c r="J58" s="93"/>
      <c r="K58" s="93"/>
    </row>
    <row r="59" spans="1:11" ht="15.75" x14ac:dyDescent="0.25">
      <c r="A59" s="4">
        <v>3632</v>
      </c>
      <c r="B59" s="120"/>
      <c r="C59" s="4" t="s">
        <v>16</v>
      </c>
      <c r="D59" s="93"/>
      <c r="E59" s="93"/>
      <c r="F59" s="93"/>
      <c r="G59" s="129"/>
      <c r="H59" s="129"/>
      <c r="I59" s="130"/>
      <c r="J59" s="93"/>
      <c r="K59" s="93"/>
    </row>
    <row r="60" spans="1:11" ht="15.75" x14ac:dyDescent="0.25">
      <c r="A60" s="4"/>
      <c r="B60" s="120">
        <v>5169</v>
      </c>
      <c r="C60" s="93" t="s">
        <v>37</v>
      </c>
      <c r="D60" s="4"/>
      <c r="E60" s="4"/>
      <c r="F60" s="93"/>
      <c r="G60" s="104">
        <v>0</v>
      </c>
      <c r="H60" s="104">
        <v>3500</v>
      </c>
      <c r="I60" s="128">
        <f>SUM(G60-H60)</f>
        <v>-3500</v>
      </c>
      <c r="J60" s="93"/>
      <c r="K60" s="93"/>
    </row>
    <row r="61" spans="1:11" ht="15.75" x14ac:dyDescent="0.25">
      <c r="A61" s="4">
        <v>3632</v>
      </c>
      <c r="B61" s="120"/>
      <c r="C61" s="93"/>
      <c r="D61" s="93"/>
      <c r="E61" s="93"/>
      <c r="F61" s="93"/>
      <c r="G61" s="129">
        <v>42000</v>
      </c>
      <c r="H61" s="129">
        <v>45500</v>
      </c>
      <c r="I61" s="130">
        <v>-3500</v>
      </c>
      <c r="J61" s="93"/>
      <c r="K61" s="93"/>
    </row>
    <row r="62" spans="1:11" ht="15.75" x14ac:dyDescent="0.25">
      <c r="A62" s="4"/>
      <c r="B62" s="120"/>
      <c r="C62" s="93"/>
      <c r="D62" s="93"/>
      <c r="E62" s="93"/>
      <c r="F62" s="93"/>
      <c r="G62" s="129"/>
      <c r="H62" s="129"/>
      <c r="I62" s="130"/>
      <c r="J62" s="93"/>
      <c r="K62" s="93"/>
    </row>
    <row r="63" spans="1:11" ht="15.75" x14ac:dyDescent="0.25">
      <c r="A63" s="4">
        <v>5512</v>
      </c>
      <c r="B63" s="120"/>
      <c r="C63" s="4" t="s">
        <v>177</v>
      </c>
      <c r="D63" s="93"/>
      <c r="E63" s="93"/>
      <c r="F63" s="93"/>
      <c r="G63" s="129"/>
      <c r="H63" s="129"/>
      <c r="I63" s="130"/>
      <c r="J63" s="93"/>
      <c r="K63" s="93"/>
    </row>
    <row r="64" spans="1:11" ht="15.75" x14ac:dyDescent="0.25">
      <c r="A64" s="4"/>
      <c r="B64" s="120">
        <v>5156</v>
      </c>
      <c r="C64" s="93" t="s">
        <v>178</v>
      </c>
      <c r="D64" s="93"/>
      <c r="E64" s="93"/>
      <c r="F64" s="93"/>
      <c r="G64" s="104">
        <v>2600</v>
      </c>
      <c r="H64" s="104">
        <v>3700</v>
      </c>
      <c r="I64" s="128">
        <f>SUM(G64-H64)</f>
        <v>-1100</v>
      </c>
      <c r="J64" s="93"/>
      <c r="K64" s="93"/>
    </row>
    <row r="65" spans="1:11" ht="15.75" x14ac:dyDescent="0.25">
      <c r="A65" s="4">
        <v>5512</v>
      </c>
      <c r="B65" s="120"/>
      <c r="C65" s="93"/>
      <c r="D65" s="93"/>
      <c r="E65" s="93"/>
      <c r="F65" s="93"/>
      <c r="G65" s="129">
        <v>144600</v>
      </c>
      <c r="H65" s="129">
        <v>145700</v>
      </c>
      <c r="I65" s="130">
        <v>-1100</v>
      </c>
      <c r="J65" s="93"/>
      <c r="K65" s="93"/>
    </row>
    <row r="66" spans="1:11" ht="15.75" x14ac:dyDescent="0.25">
      <c r="A66" s="4"/>
      <c r="B66" s="120"/>
      <c r="C66" s="93"/>
      <c r="D66" s="93"/>
      <c r="E66" s="93"/>
      <c r="F66" s="93"/>
      <c r="G66" s="129"/>
      <c r="H66" s="129"/>
      <c r="I66" s="130"/>
      <c r="J66" s="93"/>
      <c r="K66" s="93"/>
    </row>
    <row r="67" spans="1:11" ht="15.75" x14ac:dyDescent="0.25">
      <c r="A67" s="4">
        <v>6117</v>
      </c>
      <c r="B67" s="120"/>
      <c r="C67" s="4" t="s">
        <v>179</v>
      </c>
      <c r="D67" s="93"/>
      <c r="E67" s="93"/>
      <c r="F67" s="93"/>
      <c r="G67" s="129"/>
      <c r="H67" s="129"/>
      <c r="I67" s="130"/>
      <c r="J67" s="93"/>
      <c r="K67" s="93"/>
    </row>
    <row r="68" spans="1:11" ht="15.75" x14ac:dyDescent="0.25">
      <c r="A68" s="4"/>
      <c r="B68" s="120">
        <v>5021</v>
      </c>
      <c r="C68" s="93" t="s">
        <v>120</v>
      </c>
      <c r="D68" s="93"/>
      <c r="E68" s="93"/>
      <c r="F68" s="93"/>
      <c r="G68" s="104">
        <v>12000</v>
      </c>
      <c r="H68" s="104">
        <v>14500</v>
      </c>
      <c r="I68" s="128">
        <v>-2500</v>
      </c>
      <c r="J68" s="93"/>
      <c r="K68" s="93"/>
    </row>
    <row r="69" spans="1:11" ht="15.75" x14ac:dyDescent="0.25">
      <c r="A69" s="4"/>
      <c r="B69" s="120">
        <v>5139</v>
      </c>
      <c r="C69" s="93" t="s">
        <v>49</v>
      </c>
      <c r="D69" s="93"/>
      <c r="E69" s="93"/>
      <c r="F69" s="93"/>
      <c r="G69" s="104">
        <v>6500</v>
      </c>
      <c r="H69" s="104">
        <v>10700</v>
      </c>
      <c r="I69" s="128">
        <v>-4200</v>
      </c>
      <c r="J69" s="93"/>
      <c r="K69" s="93"/>
    </row>
    <row r="70" spans="1:11" ht="15.75" x14ac:dyDescent="0.25">
      <c r="A70" s="4">
        <v>6117</v>
      </c>
      <c r="B70" s="120"/>
      <c r="C70" s="93"/>
      <c r="D70" s="93"/>
      <c r="E70" s="93"/>
      <c r="F70" s="93"/>
      <c r="G70" s="129">
        <v>25000</v>
      </c>
      <c r="H70" s="129">
        <f>SUM(G70-I70)</f>
        <v>31700</v>
      </c>
      <c r="I70" s="130">
        <f>SUM(I68:I69)</f>
        <v>-6700</v>
      </c>
      <c r="J70" s="93"/>
      <c r="K70" s="93"/>
    </row>
    <row r="71" spans="1:11" ht="15.75" x14ac:dyDescent="0.25">
      <c r="A71" s="4"/>
      <c r="B71" s="93"/>
      <c r="C71" s="93"/>
      <c r="D71" s="93"/>
      <c r="E71" s="93"/>
      <c r="F71" s="93"/>
      <c r="G71" s="104"/>
      <c r="H71" s="104"/>
      <c r="I71" s="104"/>
      <c r="J71" s="93"/>
      <c r="K71" s="93"/>
    </row>
    <row r="72" spans="1:11" ht="15.75" x14ac:dyDescent="0.25">
      <c r="A72" s="4">
        <v>6171</v>
      </c>
      <c r="B72" s="93"/>
      <c r="C72" s="4" t="s">
        <v>25</v>
      </c>
      <c r="D72" s="93"/>
      <c r="E72" s="93"/>
      <c r="F72" s="93"/>
      <c r="G72" s="104"/>
      <c r="H72" s="104"/>
      <c r="I72" s="128"/>
      <c r="J72" s="93"/>
      <c r="K72" s="93"/>
    </row>
    <row r="73" spans="1:11" ht="15.75" x14ac:dyDescent="0.25">
      <c r="A73" s="4"/>
      <c r="B73" s="93">
        <v>5137</v>
      </c>
      <c r="C73" s="93" t="s">
        <v>167</v>
      </c>
      <c r="D73" s="93"/>
      <c r="E73" s="93"/>
      <c r="F73" s="93"/>
      <c r="G73" s="104">
        <v>126000</v>
      </c>
      <c r="H73" s="104">
        <v>143500</v>
      </c>
      <c r="I73" s="128">
        <f>SUM(G73-H73)</f>
        <v>-17500</v>
      </c>
      <c r="J73" s="93"/>
      <c r="K73" s="93"/>
    </row>
    <row r="74" spans="1:11" ht="15.75" x14ac:dyDescent="0.25">
      <c r="A74" s="4"/>
      <c r="B74" s="93">
        <v>5162</v>
      </c>
      <c r="C74" s="93" t="s">
        <v>180</v>
      </c>
      <c r="D74" s="93"/>
      <c r="E74" s="93"/>
      <c r="F74" s="93"/>
      <c r="G74" s="104">
        <v>10000</v>
      </c>
      <c r="H74" s="104">
        <v>28300</v>
      </c>
      <c r="I74" s="128">
        <v>-18300</v>
      </c>
      <c r="J74" s="93"/>
      <c r="K74" s="93"/>
    </row>
    <row r="75" spans="1:11" ht="15.75" x14ac:dyDescent="0.25">
      <c r="A75" s="4">
        <v>6171</v>
      </c>
      <c r="B75" s="120"/>
      <c r="C75" s="93"/>
      <c r="D75" s="93"/>
      <c r="E75" s="93"/>
      <c r="F75" s="93"/>
      <c r="G75" s="129">
        <v>2528000</v>
      </c>
      <c r="H75" s="129">
        <f>SUM(G75-I75)</f>
        <v>2563800</v>
      </c>
      <c r="I75" s="130">
        <f>SUM(I73:I74)</f>
        <v>-35800</v>
      </c>
      <c r="J75" s="93"/>
      <c r="K75" s="93"/>
    </row>
    <row r="76" spans="1:11" ht="15.75" x14ac:dyDescent="0.25">
      <c r="A76" s="4"/>
      <c r="B76" s="120"/>
      <c r="C76" s="93"/>
      <c r="D76" s="93"/>
      <c r="E76" s="93"/>
      <c r="F76" s="93"/>
      <c r="G76" s="129"/>
      <c r="H76" s="129"/>
      <c r="I76" s="130"/>
      <c r="J76" s="93"/>
      <c r="K76" s="93"/>
    </row>
    <row r="77" spans="1:11" ht="15.75" x14ac:dyDescent="0.25">
      <c r="A77" s="4">
        <v>6330</v>
      </c>
      <c r="B77" s="120"/>
      <c r="C77" s="4" t="s">
        <v>176</v>
      </c>
      <c r="D77" s="93"/>
      <c r="E77" s="93"/>
      <c r="F77" s="93"/>
      <c r="G77" s="129"/>
      <c r="H77" s="129"/>
      <c r="I77" s="130"/>
      <c r="J77" s="93"/>
      <c r="K77" s="93"/>
    </row>
    <row r="78" spans="1:11" ht="15.75" x14ac:dyDescent="0.25">
      <c r="A78" s="4"/>
      <c r="B78" s="120">
        <v>5345</v>
      </c>
      <c r="C78" s="93" t="s">
        <v>181</v>
      </c>
      <c r="D78" s="93"/>
      <c r="E78" s="93"/>
      <c r="F78" s="93"/>
      <c r="G78" s="104">
        <v>0</v>
      </c>
      <c r="H78" s="104">
        <v>3000000</v>
      </c>
      <c r="I78" s="128">
        <v>-3000000</v>
      </c>
      <c r="J78" s="93"/>
      <c r="K78" s="93"/>
    </row>
    <row r="79" spans="1:11" ht="15.75" x14ac:dyDescent="0.25">
      <c r="A79" s="4">
        <v>6330</v>
      </c>
      <c r="B79" s="120"/>
      <c r="C79" s="93"/>
      <c r="D79" s="93"/>
      <c r="E79" s="93"/>
      <c r="F79" s="93"/>
      <c r="G79" s="129">
        <v>0</v>
      </c>
      <c r="H79" s="129">
        <v>3000000</v>
      </c>
      <c r="I79" s="130">
        <v>-3000000</v>
      </c>
      <c r="J79" s="93"/>
      <c r="K79" s="93"/>
    </row>
    <row r="80" spans="1:11" ht="16.5" thickBot="1" x14ac:dyDescent="0.3">
      <c r="A80" s="4"/>
      <c r="B80" s="120"/>
      <c r="C80" s="93"/>
      <c r="D80" s="93"/>
      <c r="E80" s="93"/>
      <c r="F80" s="93"/>
      <c r="G80" s="129"/>
      <c r="H80" s="129"/>
      <c r="I80" s="130"/>
      <c r="J80" s="93"/>
      <c r="K80" s="93"/>
    </row>
    <row r="81" spans="1:11" ht="16.5" thickBot="1" x14ac:dyDescent="0.3">
      <c r="A81" s="12" t="s">
        <v>26</v>
      </c>
      <c r="B81" s="131"/>
      <c r="C81" s="131"/>
      <c r="D81" s="131"/>
      <c r="E81" s="132"/>
      <c r="F81" s="133"/>
      <c r="G81" s="134">
        <v>9318400</v>
      </c>
      <c r="H81" s="135">
        <f>SUM(G81-I81)</f>
        <v>12378700</v>
      </c>
      <c r="I81" s="136">
        <f>SUM(I78+I75+I70+I66+I61+I57+I53+I65++I49)</f>
        <v>-3060300</v>
      </c>
      <c r="J81" s="93"/>
      <c r="K81" s="93"/>
    </row>
    <row r="82" spans="1:11" ht="15.75" x14ac:dyDescent="0.25">
      <c r="A82" s="93"/>
      <c r="B82" s="93"/>
      <c r="C82" s="4" t="s">
        <v>33</v>
      </c>
      <c r="D82" s="93"/>
      <c r="E82" s="90"/>
      <c r="F82" s="90"/>
      <c r="G82" s="137"/>
      <c r="H82" s="104"/>
      <c r="I82" s="104"/>
      <c r="J82" s="93"/>
      <c r="K82" s="93"/>
    </row>
    <row r="83" spans="1:11" ht="15" x14ac:dyDescent="0.2">
      <c r="A83" s="93"/>
      <c r="B83" s="93">
        <v>8124</v>
      </c>
      <c r="C83" s="93" t="s">
        <v>82</v>
      </c>
      <c r="D83" s="93"/>
      <c r="E83" s="93"/>
      <c r="F83" s="120"/>
      <c r="G83" s="137">
        <v>166000</v>
      </c>
      <c r="H83" s="137">
        <v>166000</v>
      </c>
      <c r="I83" s="137">
        <v>0</v>
      </c>
      <c r="J83" s="93"/>
      <c r="K83" s="93"/>
    </row>
    <row r="84" spans="1:11" ht="15" x14ac:dyDescent="0.2">
      <c r="A84" s="93"/>
      <c r="B84" s="120">
        <v>8124</v>
      </c>
      <c r="C84" s="93" t="s">
        <v>160</v>
      </c>
      <c r="D84" s="93"/>
      <c r="E84" s="93"/>
      <c r="F84" s="120"/>
      <c r="G84" s="137">
        <v>288000</v>
      </c>
      <c r="H84" s="137">
        <v>288000</v>
      </c>
      <c r="I84" s="137">
        <v>0</v>
      </c>
      <c r="J84" s="93"/>
      <c r="K84" s="93"/>
    </row>
    <row r="85" spans="1:11" ht="16.5" thickBot="1" x14ac:dyDescent="0.3">
      <c r="A85" s="93"/>
      <c r="B85" s="90">
        <v>8124</v>
      </c>
      <c r="C85" s="4" t="s">
        <v>161</v>
      </c>
      <c r="D85" s="93"/>
      <c r="E85" s="93"/>
      <c r="F85" s="93"/>
      <c r="G85" s="138">
        <f>SUM(G83:G84)</f>
        <v>454000</v>
      </c>
      <c r="H85" s="138">
        <f>SUM(H83:H84)</f>
        <v>454000</v>
      </c>
      <c r="I85" s="138">
        <v>0</v>
      </c>
      <c r="J85" s="93"/>
      <c r="K85" s="93"/>
    </row>
    <row r="86" spans="1:11" ht="16.5" thickBot="1" x14ac:dyDescent="0.3">
      <c r="A86" s="12" t="s">
        <v>27</v>
      </c>
      <c r="B86" s="12"/>
      <c r="C86" s="13"/>
      <c r="D86" s="131"/>
      <c r="E86" s="131"/>
      <c r="F86" s="139"/>
      <c r="G86" s="86">
        <f>SUM(G81+G85)</f>
        <v>9772400</v>
      </c>
      <c r="H86" s="87">
        <f>SUM(H81+H85)</f>
        <v>12832700</v>
      </c>
      <c r="I86" s="140">
        <f>SUM(I85+I81)</f>
        <v>-3060300</v>
      </c>
      <c r="J86" s="93"/>
      <c r="K86" s="93"/>
    </row>
    <row r="87" spans="1:11" ht="16.5" thickBot="1" x14ac:dyDescent="0.3">
      <c r="A87" s="120"/>
      <c r="B87" s="131"/>
      <c r="C87" s="13"/>
      <c r="D87" s="13"/>
      <c r="E87" s="13"/>
      <c r="F87" s="13"/>
      <c r="G87" s="104"/>
      <c r="H87" s="104"/>
      <c r="I87" s="104"/>
      <c r="J87" s="93"/>
      <c r="K87" s="93"/>
    </row>
    <row r="88" spans="1:11" ht="16.5" thickBot="1" x14ac:dyDescent="0.3">
      <c r="A88" s="120"/>
      <c r="B88" s="141" t="s">
        <v>28</v>
      </c>
      <c r="C88" s="93"/>
      <c r="D88" s="93"/>
      <c r="E88" s="93"/>
      <c r="F88" s="142"/>
      <c r="G88" s="122">
        <f>SUM(H43)</f>
        <v>11027200</v>
      </c>
      <c r="H88" s="143"/>
      <c r="I88" s="144"/>
      <c r="J88" s="93"/>
      <c r="K88" s="93"/>
    </row>
    <row r="89" spans="1:11" ht="16.5" thickBot="1" x14ac:dyDescent="0.3">
      <c r="A89" s="90"/>
      <c r="B89" s="145" t="s">
        <v>29</v>
      </c>
      <c r="C89" s="120"/>
      <c r="D89" s="120"/>
      <c r="E89" s="120"/>
      <c r="F89" s="120"/>
      <c r="G89" s="146">
        <f>SUM(H86)</f>
        <v>12832700</v>
      </c>
      <c r="H89" s="147"/>
      <c r="I89" s="148"/>
      <c r="J89" s="93"/>
      <c r="K89" s="93"/>
    </row>
    <row r="90" spans="1:11" ht="15.75" x14ac:dyDescent="0.25">
      <c r="A90" s="90"/>
      <c r="B90" s="145"/>
      <c r="C90" s="90"/>
      <c r="D90" s="120"/>
      <c r="E90" s="149"/>
      <c r="F90" s="120"/>
      <c r="G90" s="150"/>
      <c r="H90" s="147"/>
      <c r="I90" s="148"/>
      <c r="J90" s="93"/>
      <c r="K90" s="93"/>
    </row>
    <row r="91" spans="1:11" ht="16.5" thickBot="1" x14ac:dyDescent="0.3">
      <c r="A91" s="90"/>
      <c r="B91" s="91" t="s">
        <v>30</v>
      </c>
      <c r="C91" s="151"/>
      <c r="D91" s="151"/>
      <c r="E91" s="151"/>
      <c r="F91" s="151"/>
      <c r="G91" s="152">
        <f>SUM(G88-G89)</f>
        <v>-1805500</v>
      </c>
      <c r="H91" s="153">
        <v>50200</v>
      </c>
      <c r="I91" s="154"/>
      <c r="J91" s="93"/>
      <c r="K91" s="93"/>
    </row>
    <row r="92" spans="1:11" ht="15.75" x14ac:dyDescent="0.25">
      <c r="A92" s="90"/>
      <c r="B92" s="90"/>
      <c r="C92" s="90"/>
      <c r="D92" s="90"/>
      <c r="E92" s="155"/>
      <c r="F92" s="90"/>
      <c r="G92" s="94"/>
      <c r="H92" s="156"/>
      <c r="I92" s="157"/>
      <c r="J92" s="93"/>
      <c r="K92" s="93"/>
    </row>
    <row r="93" spans="1:11" ht="15" x14ac:dyDescent="0.2">
      <c r="A93" s="93" t="s">
        <v>185</v>
      </c>
      <c r="B93" s="93"/>
      <c r="C93" s="93"/>
      <c r="D93" s="93"/>
      <c r="E93" s="93"/>
      <c r="F93" s="93"/>
      <c r="G93" s="94"/>
      <c r="H93" s="105"/>
      <c r="I93" s="158"/>
      <c r="J93" s="93"/>
      <c r="K93" s="93"/>
    </row>
    <row r="94" spans="1:11" ht="15" x14ac:dyDescent="0.2">
      <c r="A94" s="93"/>
      <c r="B94" s="93"/>
      <c r="C94" s="93"/>
      <c r="D94" s="93"/>
      <c r="E94" s="93"/>
      <c r="F94" s="93"/>
      <c r="G94" s="94"/>
      <c r="H94" s="105"/>
      <c r="I94" s="158"/>
      <c r="J94" s="93"/>
      <c r="K94" s="93"/>
    </row>
    <row r="95" spans="1:11" x14ac:dyDescent="0.2">
      <c r="B95" t="s">
        <v>182</v>
      </c>
      <c r="H95" s="85"/>
      <c r="I95" s="88"/>
    </row>
    <row r="96" spans="1:11" x14ac:dyDescent="0.2">
      <c r="H96" s="39"/>
      <c r="I96" s="39"/>
    </row>
    <row r="97" spans="1:9" x14ac:dyDescent="0.2">
      <c r="D97" s="8" t="s">
        <v>184</v>
      </c>
      <c r="G97" s="89"/>
      <c r="H97" s="39"/>
      <c r="I97" s="39"/>
    </row>
    <row r="98" spans="1:9" x14ac:dyDescent="0.2">
      <c r="A98" s="42" t="s">
        <v>183</v>
      </c>
      <c r="B98" s="36"/>
      <c r="E98" s="1"/>
      <c r="G98"/>
      <c r="H98" s="39"/>
      <c r="I98" s="39"/>
    </row>
    <row r="99" spans="1:9" x14ac:dyDescent="0.2">
      <c r="A99" s="2"/>
      <c r="B99" s="2"/>
      <c r="C99" s="36"/>
      <c r="D99" s="36"/>
      <c r="E99" s="36"/>
      <c r="F99" s="36"/>
    </row>
    <row r="100" spans="1:9" x14ac:dyDescent="0.2">
      <c r="C100" s="2"/>
      <c r="D100" s="2"/>
      <c r="E100" s="6"/>
    </row>
  </sheetData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2"/>
  <sheetViews>
    <sheetView workbookViewId="0">
      <selection activeCell="D23" sqref="D23"/>
    </sheetView>
  </sheetViews>
  <sheetFormatPr defaultRowHeight="12.75" x14ac:dyDescent="0.2"/>
  <cols>
    <col min="3" max="3" width="39" customWidth="1"/>
    <col min="4" max="4" width="31.28515625" customWidth="1"/>
  </cols>
  <sheetData>
    <row r="3" spans="4:4" x14ac:dyDescent="0.2">
      <c r="D3" s="39">
        <v>1361245.99</v>
      </c>
    </row>
    <row r="4" spans="4:4" x14ac:dyDescent="0.2">
      <c r="D4" s="39">
        <v>22252.92</v>
      </c>
    </row>
    <row r="5" spans="4:4" x14ac:dyDescent="0.2">
      <c r="D5" s="39">
        <v>123826.51</v>
      </c>
    </row>
    <row r="6" spans="4:4" x14ac:dyDescent="0.2">
      <c r="D6" s="39">
        <v>1073170.49</v>
      </c>
    </row>
    <row r="7" spans="4:4" x14ac:dyDescent="0.2">
      <c r="D7" s="39">
        <v>2811099.08</v>
      </c>
    </row>
    <row r="8" spans="4:4" x14ac:dyDescent="0.2">
      <c r="D8" s="39">
        <v>5445.93</v>
      </c>
    </row>
    <row r="9" spans="4:4" x14ac:dyDescent="0.2">
      <c r="D9" s="39">
        <v>395432</v>
      </c>
    </row>
    <row r="10" spans="4:4" x14ac:dyDescent="0.2">
      <c r="D10" s="39">
        <v>8067</v>
      </c>
    </row>
    <row r="11" spans="4:4" x14ac:dyDescent="0.2">
      <c r="D11" s="39">
        <v>4146</v>
      </c>
    </row>
    <row r="12" spans="4:4" x14ac:dyDescent="0.2">
      <c r="D12" s="39">
        <v>5085</v>
      </c>
    </row>
    <row r="13" spans="4:4" x14ac:dyDescent="0.2">
      <c r="D13" s="39">
        <v>36082.36</v>
      </c>
    </row>
    <row r="14" spans="4:4" x14ac:dyDescent="0.2">
      <c r="D14" s="39">
        <v>565510.91</v>
      </c>
    </row>
    <row r="15" spans="4:4" x14ac:dyDescent="0.2">
      <c r="D15" s="39">
        <v>51324</v>
      </c>
    </row>
    <row r="16" spans="4:4" x14ac:dyDescent="0.2">
      <c r="D16" s="39">
        <v>89837</v>
      </c>
    </row>
    <row r="17" spans="4:4" x14ac:dyDescent="0.2">
      <c r="D17" s="39">
        <v>438800</v>
      </c>
    </row>
    <row r="18" spans="4:4" x14ac:dyDescent="0.2">
      <c r="D18" s="39">
        <v>35665</v>
      </c>
    </row>
    <row r="19" spans="4:4" x14ac:dyDescent="0.2">
      <c r="D19" s="39">
        <v>485000</v>
      </c>
    </row>
    <row r="20" spans="4:4" x14ac:dyDescent="0.2">
      <c r="D20" s="39">
        <v>20000</v>
      </c>
    </row>
    <row r="21" spans="4:4" x14ac:dyDescent="0.2">
      <c r="D21" s="39"/>
    </row>
    <row r="22" spans="4:4" x14ac:dyDescent="0.2">
      <c r="D22" s="39">
        <f>SUM(D3:D21)</f>
        <v>7531990.1900000004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10,11,12</vt:lpstr>
      <vt:lpstr>2009,10,11,12</vt:lpstr>
      <vt:lpstr>List1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2019-07-23T13:52:23Z</cp:lastPrinted>
  <dcterms:created xsi:type="dcterms:W3CDTF">2006-01-04T09:08:37Z</dcterms:created>
  <dcterms:modified xsi:type="dcterms:W3CDTF">2019-08-26T18:40:03Z</dcterms:modified>
</cp:coreProperties>
</file>